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Annual Direct Labor Analysis"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'Annual Direct Labor Analysis'!$A$1:$I$21</definedName>
  </definedNames>
  <calcPr calcId="152511"/>
</workbook>
</file>

<file path=xl/calcChain.xml><?xml version="1.0" encoding="utf-8"?>
<calcChain xmlns="http://schemas.openxmlformats.org/spreadsheetml/2006/main">
  <c r="F17" i="1" l="1"/>
  <c r="G17" i="1"/>
  <c r="H17" i="1"/>
  <c r="H19" i="1" s="1"/>
  <c r="H20" i="1" s="1"/>
  <c r="F19" i="1"/>
  <c r="F20" i="1" s="1"/>
  <c r="G19" i="1"/>
  <c r="G20" i="1"/>
  <c r="B4" i="1"/>
  <c r="I7" i="1"/>
  <c r="I8" i="1"/>
  <c r="C9" i="1"/>
  <c r="D9" i="1"/>
  <c r="E9" i="1"/>
  <c r="F9" i="1"/>
  <c r="G9" i="1"/>
  <c r="H9" i="1"/>
  <c r="I9" i="1"/>
  <c r="I10" i="1"/>
  <c r="I12" i="1" s="1"/>
  <c r="C11" i="1"/>
  <c r="D11" i="1"/>
  <c r="D12" i="1" s="1"/>
  <c r="E11" i="1"/>
  <c r="E12" i="1" s="1"/>
  <c r="F11" i="1"/>
  <c r="F12" i="1" s="1"/>
  <c r="G11" i="1"/>
  <c r="H11" i="1"/>
  <c r="H12" i="1" s="1"/>
  <c r="I11" i="1"/>
  <c r="C12" i="1"/>
  <c r="G12" i="1"/>
  <c r="I15" i="1"/>
  <c r="I16" i="1"/>
  <c r="C17" i="1"/>
  <c r="D17" i="1"/>
  <c r="D19" i="1" s="1"/>
  <c r="D20" i="1" s="1"/>
  <c r="E17" i="1"/>
  <c r="E19" i="1" s="1"/>
  <c r="E20" i="1" s="1"/>
  <c r="I18" i="1"/>
  <c r="C19" i="1"/>
  <c r="C20" i="1"/>
  <c r="I17" i="1" l="1"/>
  <c r="I19" i="1" s="1"/>
  <c r="I20" i="1" s="1"/>
</calcChain>
</file>

<file path=xl/comments1.xml><?xml version="1.0" encoding="utf-8"?>
<comments xmlns="http://schemas.openxmlformats.org/spreadsheetml/2006/main">
  <authors>
    <author>Author</author>
  </authors>
  <commentList>
    <comment ref="B5" authorId="0" shapeId="0">
      <text>
        <r>
          <rPr>
            <sz val="10"/>
            <color indexed="81"/>
            <rFont val="Arial"/>
            <family val="2"/>
          </rPr>
          <t>This template helps you analyze the annual cost of labor by comparing labor 
costs to standard labor. Standard labor is an expected labor cost based on 
estimated capacities of output costed at an estimated hourly rate plus benefits. 
This type of analysis is critical to keeping costs under control.</t>
        </r>
      </text>
    </comment>
  </commentList>
</comments>
</file>

<file path=xl/sharedStrings.xml><?xml version="1.0" encoding="utf-8"?>
<sst xmlns="http://schemas.openxmlformats.org/spreadsheetml/2006/main" count="27" uniqueCount="21">
  <si>
    <t>Annual Direct Labor Analysis</t>
  </si>
  <si>
    <t>Jan</t>
  </si>
  <si>
    <t>Feb</t>
  </si>
  <si>
    <t>Mar</t>
  </si>
  <si>
    <t>April</t>
  </si>
  <si>
    <t>May</t>
  </si>
  <si>
    <t>June</t>
  </si>
  <si>
    <t>Subtotal</t>
  </si>
  <si>
    <t>Direct labor</t>
  </si>
  <si>
    <t>Fringe benefits</t>
  </si>
  <si>
    <t>Total direct labor cost</t>
  </si>
  <si>
    <t xml:space="preserve">Standard labor </t>
  </si>
  <si>
    <t>Variance</t>
  </si>
  <si>
    <t>Variance %</t>
  </si>
  <si>
    <t>July</t>
  </si>
  <si>
    <t>Aug</t>
  </si>
  <si>
    <t>Sept</t>
  </si>
  <si>
    <t>Oct</t>
  </si>
  <si>
    <t>Nov</t>
  </si>
  <si>
    <t>Dec</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</si>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</sst>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0%"/>
    <numFmt numFmtId="175" formatCode="mmmm\ d\,\ yyyy"/>
    <numFmt numFmtId="176" formatCode="mm/dd/yy"/>
  </numFmts>
  <fonts count="41" x14ac:knownFonts="1">
    <font>
      <sz val="10"/>
      <name val="Arial"/>
    </font>
    <font>
      <sz val="10"/>
      <name val="Arial"/>
      <family val="2"/>
      <charset val="162"/>
    </font>
    <font>
      <sz val="10"/>
      <name val="Arial"/>
      <family val="2"/>
    </font>
    <font>
      <b/>
      <sz val="26"/>
      <color indexed="9"/>
      <name val="Times New Roman"/>
      <family val="1"/>
    </font>
    <font>
      <sz val="10"/>
      <color indexed="9"/>
      <name val="Times New Roman"/>
      <family val="1"/>
    </font>
    <font>
      <sz val="14"/>
      <color indexed="8"/>
      <name val="Arial"/>
      <family val="2"/>
    </font>
    <font>
      <sz val="10"/>
      <color indexed="8"/>
      <name val="Arial"/>
      <family val="2"/>
    </font>
    <font>
      <b/>
      <sz val="10"/>
      <color indexed="8"/>
      <name val="Arial"/>
      <family val="2"/>
    </font>
    <font>
      <sz val="12"/>
      <color indexed="8"/>
      <name val="Arial"/>
      <family val="2"/>
    </font>
    <font>
      <b/>
      <sz val="12"/>
      <color indexed="8"/>
      <name val="Arial"/>
      <family val="2"/>
    </font>
    <font>
      <sz val="10"/>
      <color indexed="81"/>
      <name val="Arial"/>
      <family val="2"/>
    </font>
    <font>
      <u/>
      <sz val="10"/>
      <color indexed="12"/>
      <name val="Arial"/>
      <family val="2"/>
      <charset val="162"/>
    </font>
    <font>
      <sz val="8"/>
      <name val="Tahoma"/>
      <family val="2"/>
    </font>
    <font>
      <sz val="8"/>
      <name val="Times New Roman"/>
      <family val="1"/>
      <charset val="162"/>
    </font>
    <font>
      <sz val="8"/>
      <name val="Verdana"/>
      <family val="2"/>
    </font>
    <font>
      <sz val="10"/>
      <name val="Helv"/>
    </font>
    <font>
      <b/>
      <sz val="9"/>
      <name val="Arial"/>
      <family val="2"/>
      <charset val="162"/>
    </font>
    <font>
      <b/>
      <sz val="8"/>
      <color indexed="9"/>
      <name val="Tahoma"/>
      <family val="2"/>
    </font>
    <font>
      <b/>
      <sz val="8"/>
      <color indexed="8"/>
      <name val="Tahoma"/>
      <family val="2"/>
    </font>
    <font>
      <b/>
      <sz val="18"/>
      <name val="Arial"/>
      <family val="2"/>
      <charset val="162"/>
    </font>
    <font>
      <b/>
      <sz val="12"/>
      <name val="Arial"/>
      <family val="2"/>
      <charset val="162"/>
    </font>
    <font>
      <b/>
      <sz val="11"/>
      <color indexed="23"/>
      <name val="Verdana"/>
      <family val="2"/>
    </font>
    <font>
      <sz val="10"/>
      <color indexed="10"/>
      <name val="Helv"/>
    </font>
    <font>
      <sz val="8"/>
      <name val="Arial"/>
      <family val="2"/>
      <charset val="162"/>
    </font>
    <font>
      <sz val="9"/>
      <color indexed="10"/>
      <name val="Arial"/>
      <family val="2"/>
      <charset val="16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64"/>
      </patternFill>
    </fill>
    <fill>
      <patternFill patternType="solid">
        <fgColor indexed="47"/>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style="thin">
        <color indexed="64"/>
      </right>
      <top style="thin">
        <color indexed="64"/>
      </top>
      <bottom style="thin">
        <color indexed="64"/>
      </bottom>
      <diagonal/>
    </border>
    <border>
      <left/>
      <right/>
      <top/>
      <bottom style="thin">
        <color indexed="64"/>
      </bottom>
      <diagonal/>
    </border>
  </borders>
  <cellStyleXfs count="77">
    <xf numFmtId="0" fontId="0" fillId="0" borderId="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2"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8" fillId="6" borderId="0" applyNumberFormat="0" applyBorder="0" applyAlignment="0" applyProtection="0"/>
    <xf numFmtId="0" fontId="28" fillId="3"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6"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37" fontId="12" fillId="16" borderId="1" applyBorder="0" applyProtection="0">
      <alignment vertical="center"/>
    </xf>
    <xf numFmtId="0" fontId="29" fillId="17" borderId="0" applyNumberFormat="0" applyBorder="0" applyAlignment="0" applyProtection="0"/>
    <xf numFmtId="164" fontId="13" fillId="0" borderId="2">
      <protection locked="0"/>
    </xf>
    <xf numFmtId="0" fontId="14" fillId="18" borderId="0" applyBorder="0">
      <alignment horizontal="left" vertical="center" indent="1"/>
    </xf>
    <xf numFmtId="0" fontId="30" fillId="4" borderId="3" applyNumberFormat="0" applyAlignment="0" applyProtection="0"/>
    <xf numFmtId="0" fontId="3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5" fillId="0" borderId="5"/>
    <xf numFmtId="4" fontId="13" fillId="20" borderId="5">
      <protection locked="0"/>
    </xf>
    <xf numFmtId="0" fontId="1" fillId="0" borderId="0" applyFont="0" applyFill="0" applyBorder="0" applyAlignment="0" applyProtection="0"/>
    <xf numFmtId="176" fontId="2"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2" fillId="0" borderId="0" applyNumberFormat="0" applyFill="0" applyBorder="0" applyAlignment="0" applyProtection="0"/>
    <xf numFmtId="2" fontId="1" fillId="0" borderId="0" applyFont="0" applyFill="0" applyBorder="0" applyAlignment="0" applyProtection="0"/>
    <xf numFmtId="0" fontId="33" fillId="6" borderId="0" applyNumberFormat="0" applyBorder="0" applyAlignment="0" applyProtection="0"/>
    <xf numFmtId="4" fontId="13" fillId="21" borderId="5"/>
    <xf numFmtId="167" fontId="16" fillId="0" borderId="6"/>
    <xf numFmtId="37" fontId="17" fillId="22" borderId="2" applyBorder="0">
      <alignment horizontal="left" vertical="center" indent="1"/>
    </xf>
    <xf numFmtId="37" fontId="18" fillId="23" borderId="7" applyFill="0">
      <alignment vertical="center"/>
    </xf>
    <xf numFmtId="0" fontId="18" fillId="24" borderId="8" applyNumberFormat="0">
      <alignment horizontal="left" vertical="top" indent="1"/>
    </xf>
    <xf numFmtId="0" fontId="18" fillId="16" borderId="0" applyBorder="0">
      <alignment horizontal="left" vertical="center" indent="1"/>
    </xf>
    <xf numFmtId="0" fontId="18" fillId="0" borderId="8" applyNumberFormat="0" applyFill="0">
      <alignment horizontal="centerContinuous" vertical="top"/>
    </xf>
    <xf numFmtId="0" fontId="19" fillId="0" borderId="0" applyNumberFormat="0" applyFont="0" applyFill="0" applyAlignment="0" applyProtection="0"/>
    <xf numFmtId="0" fontId="20" fillId="0" borderId="0" applyNumberFormat="0" applyFon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11" fillId="0" borderId="0" applyNumberFormat="0" applyFill="0" applyBorder="0" applyAlignment="0" applyProtection="0">
      <alignment vertical="top"/>
      <protection locked="0"/>
    </xf>
    <xf numFmtId="0" fontId="35" fillId="10" borderId="3" applyNumberFormat="0" applyAlignment="0" applyProtection="0"/>
    <xf numFmtId="167" fontId="16" fillId="0" borderId="10"/>
    <xf numFmtId="0" fontId="36" fillId="0" borderId="11" applyNumberFormat="0" applyFill="0" applyAlignment="0" applyProtection="0"/>
    <xf numFmtId="166" fontId="16" fillId="0" borderId="12"/>
    <xf numFmtId="0" fontId="37" fillId="7" borderId="0" applyNumberFormat="0" applyBorder="0" applyAlignment="0" applyProtection="0"/>
    <xf numFmtId="0" fontId="21" fillId="23" borderId="0">
      <alignment horizontal="left" wrapText="1" indent="1"/>
    </xf>
    <xf numFmtId="37" fontId="12" fillId="16" borderId="13" applyBorder="0">
      <alignment horizontal="left" vertical="center" indent="2"/>
    </xf>
    <xf numFmtId="0" fontId="22" fillId="0" borderId="0"/>
    <xf numFmtId="0" fontId="1" fillId="7" borderId="14" applyNumberFormat="0" applyFont="0" applyAlignment="0" applyProtection="0"/>
    <xf numFmtId="0" fontId="38" fillId="4" borderId="15" applyNumberFormat="0" applyAlignment="0" applyProtection="0"/>
    <xf numFmtId="173" fontId="23" fillId="25" borderId="16"/>
    <xf numFmtId="172" fontId="23" fillId="0" borderId="16" applyFont="0" applyFill="0" applyBorder="0" applyAlignment="0" applyProtection="0">
      <protection locked="0"/>
    </xf>
    <xf numFmtId="173" fontId="1" fillId="0" borderId="0" applyFont="0" applyFill="0" applyBorder="0" applyAlignment="0" applyProtection="0"/>
    <xf numFmtId="2" fontId="24" fillId="0" borderId="0">
      <protection locked="0"/>
    </xf>
    <xf numFmtId="0" fontId="1" fillId="26" borderId="0"/>
    <xf numFmtId="49" fontId="1" fillId="0" borderId="0" applyFont="0" applyFill="0" applyBorder="0" applyAlignment="0" applyProtection="0"/>
    <xf numFmtId="0" fontId="39" fillId="0" borderId="0" applyNumberFormat="0" applyFill="0" applyBorder="0" applyAlignment="0" applyProtection="0"/>
    <xf numFmtId="0" fontId="25" fillId="0" borderId="0">
      <alignment horizontal="right"/>
    </xf>
    <xf numFmtId="0" fontId="26"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40" fillId="0" borderId="0" applyNumberFormat="0" applyFill="0" applyBorder="0" applyAlignment="0" applyProtection="0"/>
  </cellStyleXfs>
  <cellXfs count="23">
    <xf numFmtId="0" fontId="0" fillId="0" borderId="0" xfId="0"/>
    <xf numFmtId="0" fontId="2" fillId="0" borderId="0" xfId="0" applyFont="1" applyProtection="1"/>
    <xf numFmtId="0" fontId="3" fillId="27" borderId="0" xfId="0" applyFont="1" applyFill="1" applyAlignment="1" applyProtection="1">
      <alignment horizontal="centerContinuous"/>
    </xf>
    <xf numFmtId="0" fontId="4" fillId="27" borderId="0" xfId="0" applyFont="1" applyFill="1" applyAlignment="1" applyProtection="1">
      <alignment horizontal="centerContinuous"/>
    </xf>
    <xf numFmtId="175" fontId="5" fillId="0" borderId="0" xfId="36" applyNumberFormat="1" applyFont="1" applyFill="1" applyAlignment="1" applyProtection="1">
      <alignment horizontal="centerContinuous"/>
      <protection locked="0"/>
    </xf>
    <xf numFmtId="0" fontId="6" fillId="0" borderId="0" xfId="0" applyFont="1" applyFill="1" applyAlignment="1" applyProtection="1">
      <alignment horizontal="centerContinuous"/>
    </xf>
    <xf numFmtId="0" fontId="6" fillId="0" borderId="0" xfId="0" applyFont="1" applyFill="1" applyProtection="1"/>
    <xf numFmtId="0" fontId="7" fillId="28" borderId="1" xfId="0" applyFont="1" applyFill="1" applyBorder="1" applyAlignment="1" applyProtection="1">
      <alignment horizontal="right" vertical="center"/>
    </xf>
    <xf numFmtId="0" fontId="7" fillId="28" borderId="13" xfId="0" applyFont="1" applyFill="1" applyBorder="1" applyAlignment="1" applyProtection="1">
      <alignment horizontal="right" vertical="center"/>
    </xf>
    <xf numFmtId="14" fontId="7" fillId="28" borderId="18" xfId="0" applyNumberFormat="1" applyFont="1" applyFill="1" applyBorder="1" applyAlignment="1" applyProtection="1">
      <alignment horizontal="right" vertical="center"/>
    </xf>
    <xf numFmtId="0" fontId="8" fillId="0" borderId="0" xfId="0" applyFont="1" applyFill="1" applyProtection="1"/>
    <xf numFmtId="165" fontId="8" fillId="0" borderId="0" xfId="0" applyNumberFormat="1" applyFont="1" applyFill="1" applyProtection="1">
      <protection locked="0"/>
    </xf>
    <xf numFmtId="165" fontId="8" fillId="0" borderId="0" xfId="0" applyNumberFormat="1" applyFont="1" applyFill="1" applyProtection="1"/>
    <xf numFmtId="38" fontId="8" fillId="0" borderId="19" xfId="0" applyNumberFormat="1" applyFont="1" applyFill="1" applyBorder="1" applyProtection="1">
      <protection locked="0"/>
    </xf>
    <xf numFmtId="165" fontId="8" fillId="0" borderId="19" xfId="0" applyNumberFormat="1" applyFont="1" applyFill="1" applyBorder="1" applyProtection="1"/>
    <xf numFmtId="0" fontId="9" fillId="0" borderId="0" xfId="0" applyFont="1" applyFill="1" applyProtection="1"/>
    <xf numFmtId="165" fontId="9" fillId="0" borderId="19" xfId="0" applyNumberFormat="1" applyFont="1" applyFill="1" applyBorder="1" applyProtection="1"/>
    <xf numFmtId="174" fontId="9" fillId="0" borderId="0" xfId="66" applyNumberFormat="1" applyFont="1" applyFill="1" applyProtection="1"/>
    <xf numFmtId="14" fontId="6" fillId="0" borderId="0" xfId="0" applyNumberFormat="1" applyFont="1" applyFill="1" applyProtection="1"/>
    <xf numFmtId="38" fontId="8" fillId="0" borderId="19" xfId="0" applyNumberFormat="1" applyFont="1" applyFill="1" applyBorder="1" applyProtection="1"/>
    <xf numFmtId="0" fontId="9" fillId="0" borderId="19" xfId="0" applyFont="1" applyFill="1" applyBorder="1" applyProtection="1"/>
    <xf numFmtId="0" fontId="11" fillId="0" borderId="0" xfId="53" applyFont="1" applyAlignment="1" applyProtection="1">
      <alignment horizontal="center" vertical="center"/>
    </xf>
    <xf numFmtId="0" fontId="11" fillId="0" borderId="0" xfId="53" applyAlignment="1" applyProtection="1">
      <alignment horizontal="center" vertical="center"/>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ate_simple" xfId="36"/>
    <cellStyle name="Dezimal [0]_Compiling Utility Macros" xfId="37"/>
    <cellStyle name="Dezimal_Compiling Utility Macros" xfId="38"/>
    <cellStyle name="Explanatory Text" xfId="39" builtinId="53" customBuiltin="1"/>
    <cellStyle name="Fixed" xfId="40"/>
    <cellStyle name="Good" xfId="41" builtinId="26" customBuiltin="1"/>
    <cellStyle name="GRAY" xfId="42"/>
    <cellStyle name="Gross Margin" xfId="43"/>
    <cellStyle name="header" xfId="44"/>
    <cellStyle name="Header Total"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Red" xfId="61"/>
    <cellStyle name="Note" xfId="62" builtinId="10" customBuiltin="1"/>
    <cellStyle name="Output" xfId="63" builtinId="21" customBuiltin="1"/>
    <cellStyle name="Percent.0" xfId="64"/>
    <cellStyle name="Percent.00" xfId="65"/>
    <cellStyle name="Percent_simple"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1</xdr:row>
      <xdr:rowOff>38100</xdr:rowOff>
    </xdr:to>
    <xdr:sp macro="" textlink="">
      <xdr:nvSpPr>
        <xdr:cNvPr id="1025" name="Rectangle 1"/>
        <xdr:cNvSpPr>
          <a:spLocks noChangeArrowheads="1"/>
        </xdr:cNvSpPr>
      </xdr:nvSpPr>
      <xdr:spPr bwMode="auto">
        <a:xfrm>
          <a:off x="0" y="0"/>
          <a:ext cx="180975" cy="57150"/>
        </a:xfrm>
        <a:prstGeom prst="rect">
          <a:avLst/>
        </a:prstGeom>
        <a:solidFill>
          <a:srgbClr val="FFFFFF"/>
        </a:solidFill>
        <a:ln w="9525">
          <a:noFill/>
          <a:miter lim="800000"/>
          <a:headEnd/>
          <a:tailEnd/>
        </a:ln>
      </xdr:spPr>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6">
    <pageSetUpPr autoPageBreaks="0" fitToPage="1"/>
  </sheetPr>
  <dimension ref="B1:I23"/>
  <sheetViews>
    <sheetView showGridLines="0" showRowColHeaders="0" tabSelected="1" zoomScaleNormal="89" workbookViewId="0">
      <selection activeCell="I12" sqref="I12"/>
    </sheetView>
  </sheetViews>
  <sheetFormatPr defaultRowHeight="12.75" x14ac:dyDescent="0.2"/>
  <cols>
    <col min="1" max="1" width="1.7109375" style="1" customWidth="1"/>
    <col min="2" max="2" width="28.7109375" style="1" customWidth="1"/>
    <col min="3" max="9" width="12.7109375" style="1" customWidth="1"/>
    <col min="10" max="10" width="4.7109375" style="1" customWidth="1"/>
    <col min="11" max="16384" width="9.140625" style="1"/>
  </cols>
  <sheetData>
    <row r="1" spans="2:9" ht="2.1" customHeight="1" x14ac:dyDescent="0.2"/>
    <row r="2" spans="2:9" ht="6" customHeight="1" x14ac:dyDescent="0.2"/>
    <row r="3" spans="2:9" ht="33" x14ac:dyDescent="0.45">
      <c r="B3" s="2" t="s">
        <v>0</v>
      </c>
      <c r="C3" s="3"/>
      <c r="D3" s="3"/>
      <c r="E3" s="3"/>
      <c r="F3" s="3"/>
      <c r="G3" s="3"/>
      <c r="H3" s="3"/>
      <c r="I3" s="3"/>
    </row>
    <row r="4" spans="2:9" ht="18" x14ac:dyDescent="0.25">
      <c r="B4" s="4">
        <f ca="1">NOW()</f>
        <v>41916.784815740742</v>
      </c>
      <c r="C4" s="5"/>
      <c r="D4" s="5"/>
      <c r="E4" s="5"/>
      <c r="F4" s="5"/>
      <c r="G4" s="5"/>
      <c r="H4" s="5"/>
      <c r="I4" s="5"/>
    </row>
    <row r="5" spans="2:9" ht="12.75" customHeight="1" x14ac:dyDescent="0.2">
      <c r="B5" s="6"/>
      <c r="C5" s="6"/>
      <c r="D5" s="6"/>
      <c r="E5" s="6"/>
      <c r="F5" s="6"/>
      <c r="G5" s="6"/>
      <c r="H5" s="6"/>
      <c r="I5" s="6"/>
    </row>
    <row r="6" spans="2:9" x14ac:dyDescent="0.2">
      <c r="B6" s="6"/>
      <c r="C6" s="7" t="s">
        <v>1</v>
      </c>
      <c r="D6" s="8" t="s">
        <v>2</v>
      </c>
      <c r="E6" s="8" t="s">
        <v>3</v>
      </c>
      <c r="F6" s="8" t="s">
        <v>4</v>
      </c>
      <c r="G6" s="8" t="s">
        <v>5</v>
      </c>
      <c r="H6" s="8" t="s">
        <v>6</v>
      </c>
      <c r="I6" s="9" t="s">
        <v>7</v>
      </c>
    </row>
    <row r="7" spans="2:9" ht="15" x14ac:dyDescent="0.2">
      <c r="B7" s="10" t="s">
        <v>8</v>
      </c>
      <c r="C7" s="11">
        <v>10000</v>
      </c>
      <c r="D7" s="11">
        <v>11000</v>
      </c>
      <c r="E7" s="11">
        <v>13000</v>
      </c>
      <c r="F7" s="11">
        <v>15000</v>
      </c>
      <c r="G7" s="11">
        <v>17000</v>
      </c>
      <c r="H7" s="11">
        <v>18000</v>
      </c>
      <c r="I7" s="12">
        <f>IF(SUM(C7:H7),SUM(C7:H7),"")</f>
        <v>84000</v>
      </c>
    </row>
    <row r="8" spans="2:9" ht="15" x14ac:dyDescent="0.2">
      <c r="B8" s="10" t="s">
        <v>9</v>
      </c>
      <c r="C8" s="13">
        <v>3000</v>
      </c>
      <c r="D8" s="13">
        <v>3300</v>
      </c>
      <c r="E8" s="13">
        <v>4000</v>
      </c>
      <c r="F8" s="13">
        <v>6000</v>
      </c>
      <c r="G8" s="13">
        <v>7000</v>
      </c>
      <c r="H8" s="13">
        <v>8000</v>
      </c>
      <c r="I8" s="14">
        <f>IF(SUM(C8:H8),SUM(C8:H8),"")</f>
        <v>31300</v>
      </c>
    </row>
    <row r="9" spans="2:9" ht="15" x14ac:dyDescent="0.2">
      <c r="B9" s="10" t="s">
        <v>10</v>
      </c>
      <c r="C9" s="14">
        <f t="shared" ref="C9:I9" si="0">IF(SUM(C7:C8),SUM(C7:C8),"")</f>
        <v>13000</v>
      </c>
      <c r="D9" s="14">
        <f t="shared" si="0"/>
        <v>14300</v>
      </c>
      <c r="E9" s="14">
        <f t="shared" si="0"/>
        <v>17000</v>
      </c>
      <c r="F9" s="14">
        <f t="shared" si="0"/>
        <v>21000</v>
      </c>
      <c r="G9" s="14">
        <f t="shared" si="0"/>
        <v>24000</v>
      </c>
      <c r="H9" s="14">
        <f t="shared" si="0"/>
        <v>26000</v>
      </c>
      <c r="I9" s="14">
        <f t="shared" si="0"/>
        <v>115300</v>
      </c>
    </row>
    <row r="10" spans="2:9" ht="15" x14ac:dyDescent="0.2">
      <c r="B10" s="10" t="s">
        <v>11</v>
      </c>
      <c r="C10" s="11">
        <v>12000</v>
      </c>
      <c r="D10" s="11">
        <v>14700</v>
      </c>
      <c r="E10" s="11">
        <v>16500</v>
      </c>
      <c r="F10" s="11">
        <v>22000</v>
      </c>
      <c r="G10" s="11">
        <v>25500</v>
      </c>
      <c r="H10" s="11">
        <v>24400</v>
      </c>
      <c r="I10" s="12">
        <f>IF(SUM(C10:H10),SUM(C10:H10),"")</f>
        <v>115100</v>
      </c>
    </row>
    <row r="11" spans="2:9" ht="15.75" x14ac:dyDescent="0.25">
      <c r="B11" s="15" t="s">
        <v>12</v>
      </c>
      <c r="C11" s="16">
        <f t="shared" ref="C11:I11" si="1">IF(SUM(C9:C10),C10-C9,"")</f>
        <v>-1000</v>
      </c>
      <c r="D11" s="16">
        <f t="shared" si="1"/>
        <v>400</v>
      </c>
      <c r="E11" s="16">
        <f t="shared" si="1"/>
        <v>-500</v>
      </c>
      <c r="F11" s="16">
        <f t="shared" si="1"/>
        <v>1000</v>
      </c>
      <c r="G11" s="16">
        <f t="shared" si="1"/>
        <v>1500</v>
      </c>
      <c r="H11" s="16">
        <f t="shared" si="1"/>
        <v>-1600</v>
      </c>
      <c r="I11" s="16">
        <f t="shared" si="1"/>
        <v>-200</v>
      </c>
    </row>
    <row r="12" spans="2:9" ht="15.75" x14ac:dyDescent="0.25">
      <c r="B12" s="15" t="s">
        <v>13</v>
      </c>
      <c r="C12" s="17">
        <f t="shared" ref="C12:H12" si="2">IF(C10,C11/C10,"")</f>
        <v>-8.3333333333333329E-2</v>
      </c>
      <c r="D12" s="17">
        <f t="shared" si="2"/>
        <v>2.7210884353741496E-2</v>
      </c>
      <c r="E12" s="17">
        <f t="shared" si="2"/>
        <v>-3.0303030303030304E-2</v>
      </c>
      <c r="F12" s="17">
        <f t="shared" si="2"/>
        <v>4.5454545454545456E-2</v>
      </c>
      <c r="G12" s="17">
        <f t="shared" si="2"/>
        <v>5.8823529411764705E-2</v>
      </c>
      <c r="H12" s="17">
        <f t="shared" si="2"/>
        <v>-6.5573770491803282E-2</v>
      </c>
      <c r="I12" s="17">
        <f>IF(SUM(I10),I11/I10,"")</f>
        <v>-1.7376194613379669E-3</v>
      </c>
    </row>
    <row r="13" spans="2:9" ht="12.75" customHeight="1" x14ac:dyDescent="0.2">
      <c r="B13" s="6"/>
      <c r="C13" s="6"/>
      <c r="D13" s="6"/>
      <c r="E13" s="6"/>
      <c r="F13" s="6"/>
      <c r="G13" s="6"/>
      <c r="H13" s="6"/>
      <c r="I13" s="18"/>
    </row>
    <row r="14" spans="2:9" x14ac:dyDescent="0.2">
      <c r="B14" s="6"/>
      <c r="C14" s="7" t="s">
        <v>14</v>
      </c>
      <c r="D14" s="8" t="s">
        <v>15</v>
      </c>
      <c r="E14" s="8" t="s">
        <v>16</v>
      </c>
      <c r="F14" s="8" t="s">
        <v>17</v>
      </c>
      <c r="G14" s="8" t="s">
        <v>18</v>
      </c>
      <c r="H14" s="8" t="s">
        <v>19</v>
      </c>
      <c r="I14" s="9" t="s">
        <v>20</v>
      </c>
    </row>
    <row r="15" spans="2:9" ht="15" x14ac:dyDescent="0.2">
      <c r="B15" s="10" t="s">
        <v>8</v>
      </c>
      <c r="C15" s="11">
        <v>10000</v>
      </c>
      <c r="D15" s="11">
        <v>11000</v>
      </c>
      <c r="E15" s="11">
        <v>13000</v>
      </c>
      <c r="F15" s="11">
        <v>14000</v>
      </c>
      <c r="G15" s="11">
        <v>14000</v>
      </c>
      <c r="H15" s="11">
        <v>14000</v>
      </c>
      <c r="I15" s="12">
        <f>IF(SUM(C15:H15,C7:H7),SUM(C15:H15,C7:H7),"")</f>
        <v>160000</v>
      </c>
    </row>
    <row r="16" spans="2:9" ht="15" x14ac:dyDescent="0.2">
      <c r="B16" s="10" t="s">
        <v>9</v>
      </c>
      <c r="C16" s="13">
        <v>3000</v>
      </c>
      <c r="D16" s="13">
        <v>3300</v>
      </c>
      <c r="E16" s="13">
        <v>4000</v>
      </c>
      <c r="F16" s="13">
        <v>4400</v>
      </c>
      <c r="G16" s="13">
        <v>5400</v>
      </c>
      <c r="H16" s="13">
        <v>6400</v>
      </c>
      <c r="I16" s="19">
        <f>IF(SUM(C16:H16,C8:H8),SUM(C16:H16,C8:H8),"")</f>
        <v>57800</v>
      </c>
    </row>
    <row r="17" spans="2:9" ht="15" x14ac:dyDescent="0.2">
      <c r="B17" s="10" t="s">
        <v>10</v>
      </c>
      <c r="C17" s="14">
        <f t="shared" ref="C17:I17" si="3">IF(SUM(C15:C16),SUM(C15:C16),"")</f>
        <v>13000</v>
      </c>
      <c r="D17" s="14">
        <f t="shared" si="3"/>
        <v>14300</v>
      </c>
      <c r="E17" s="14">
        <f t="shared" si="3"/>
        <v>17000</v>
      </c>
      <c r="F17" s="14">
        <f>IF(SUM(F15:F16),SUM(F15:F16),"")</f>
        <v>18400</v>
      </c>
      <c r="G17" s="14">
        <f>IF(SUM(G15:G16),SUM(G15:G16),"")</f>
        <v>19400</v>
      </c>
      <c r="H17" s="14">
        <f>IF(SUM(H15:H16),SUM(H15:H16),"")</f>
        <v>20400</v>
      </c>
      <c r="I17" s="14">
        <f t="shared" si="3"/>
        <v>217800</v>
      </c>
    </row>
    <row r="18" spans="2:9" ht="15" x14ac:dyDescent="0.2">
      <c r="B18" s="10" t="s">
        <v>11</v>
      </c>
      <c r="C18" s="11">
        <v>12000</v>
      </c>
      <c r="D18" s="11">
        <v>14700</v>
      </c>
      <c r="E18" s="11">
        <v>16500</v>
      </c>
      <c r="F18" s="11">
        <v>17500</v>
      </c>
      <c r="G18" s="11">
        <v>16500</v>
      </c>
      <c r="H18" s="11">
        <v>14500</v>
      </c>
      <c r="I18" s="12">
        <f>IF(SUM(C18:H18,C10:H10),SUM(C18:H18,C10:H10),"")</f>
        <v>206800</v>
      </c>
    </row>
    <row r="19" spans="2:9" ht="15.75" x14ac:dyDescent="0.25">
      <c r="B19" s="20" t="s">
        <v>12</v>
      </c>
      <c r="C19" s="16">
        <f t="shared" ref="C19:I19" si="4">IF(SUM(C17:C18),C18-C17,"")</f>
        <v>-1000</v>
      </c>
      <c r="D19" s="16">
        <f t="shared" si="4"/>
        <v>400</v>
      </c>
      <c r="E19" s="16">
        <f t="shared" si="4"/>
        <v>-500</v>
      </c>
      <c r="F19" s="16">
        <f>IF(SUM(F17:F18),F18-F17,"")</f>
        <v>-900</v>
      </c>
      <c r="G19" s="16">
        <f>IF(SUM(G17:G18),G18-G17,"")</f>
        <v>-2900</v>
      </c>
      <c r="H19" s="16">
        <f>IF(SUM(H17:H18),H18-H17,"")</f>
        <v>-5900</v>
      </c>
      <c r="I19" s="16">
        <f t="shared" si="4"/>
        <v>-11000</v>
      </c>
    </row>
    <row r="20" spans="2:9" ht="15.75" x14ac:dyDescent="0.25">
      <c r="B20" s="15" t="s">
        <v>13</v>
      </c>
      <c r="C20" s="17">
        <f t="shared" ref="C20:E20" si="5">IF(C18,C19/C18,"")</f>
        <v>-8.3333333333333329E-2</v>
      </c>
      <c r="D20" s="17">
        <f t="shared" si="5"/>
        <v>2.7210884353741496E-2</v>
      </c>
      <c r="E20" s="17">
        <f t="shared" si="5"/>
        <v>-3.0303030303030304E-2</v>
      </c>
      <c r="F20" s="17">
        <f>IF(F18,F19/F18,"")</f>
        <v>-5.1428571428571428E-2</v>
      </c>
      <c r="G20" s="17">
        <f>IF(G18,G19/G18,"")</f>
        <v>-0.17575757575757575</v>
      </c>
      <c r="H20" s="17">
        <f>IF(H18,H19/H18,"")</f>
        <v>-0.40689655172413791</v>
      </c>
      <c r="I20" s="17">
        <f>IF(SUM(I18),I19/I18,"")</f>
        <v>-5.3191489361702128E-2</v>
      </c>
    </row>
    <row r="23" spans="2:9" x14ac:dyDescent="0.2">
      <c r="B23" s="21"/>
      <c r="C23" s="22"/>
      <c r="D23" s="22"/>
      <c r="E23" s="22"/>
      <c r="F23" s="22"/>
      <c r="G23" s="22"/>
      <c r="H23" s="22"/>
      <c r="I23" s="22"/>
    </row>
  </sheetData>
  <mergeCells count="1">
    <mergeCell ref="B23:I23"/>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FBFF836-D737-4A0E-A98C-4313813688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 Direct Labor Analysis</vt:lpstr>
      <vt:lpstr>'Annual Direct Labor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2014-10-04T15:50:45Z</dcterms:created>
  <dcterms:modified xsi:type="dcterms:W3CDTF">2014-10-04T15:50:45Z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TC018775269991</vt:lpwstr>
  </property>
</Properties>
</file>